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0"/>
  <c r="E21"/>
  <c r="E22"/>
  <c r="E23"/>
  <c r="E24"/>
  <c r="E25"/>
  <c r="E8"/>
  <c r="D21"/>
  <c r="C23"/>
  <c r="C24"/>
  <c r="C22"/>
  <c r="C18"/>
  <c r="C19"/>
  <c r="C20"/>
  <c r="C17"/>
  <c r="C10"/>
  <c r="C11"/>
  <c r="C12"/>
  <c r="C13"/>
  <c r="C14"/>
  <c r="C9"/>
  <c r="D16"/>
  <c r="D8"/>
  <c r="D15" s="1"/>
  <c r="C16"/>
  <c r="B25"/>
  <c r="B21"/>
  <c r="B16"/>
  <c r="B15"/>
  <c r="B8"/>
  <c r="D25" l="1"/>
  <c r="C8"/>
  <c r="C15" s="1"/>
  <c r="C21"/>
  <c r="C25" s="1"/>
</calcChain>
</file>

<file path=xl/sharedStrings.xml><?xml version="1.0" encoding="utf-8"?>
<sst xmlns="http://schemas.openxmlformats.org/spreadsheetml/2006/main" count="30" uniqueCount="29">
  <si>
    <t>Plan 2024 (1.)</t>
  </si>
  <si>
    <t>Povećanje / smanjenje (2.)</t>
  </si>
  <si>
    <t>Novi plan 2024 (3.)</t>
  </si>
  <si>
    <t>Indeks (4.)</t>
  </si>
  <si>
    <t>A. RAČUN PRIHODA I RASHODA</t>
  </si>
  <si>
    <t>6 Prihodi poslovanja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</si>
  <si>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</si>
  <si>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</si>
  <si>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</si>
  <si>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</si>
  <si>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</si>
  <si>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</si>
  <si>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SVEUKUPNO PRIHODI</t>
  </si>
  <si>
    <t>3 Rashodi poslovanja</t>
  </si>
  <si>
    <t>31 Rashodi za zaposlene</t>
  </si>
  <si>
    <t>32 Materijalni rashodi</t>
  </si>
  <si>
    <t>34 Financijski rashodi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</si>
  <si>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</si>
  <si>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</si>
  <si>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</si>
  <si>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</si>
  <si>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45 Rashodi za dodatna ulaganja na nefinancijskoj imovini</t>
  </si>
  <si>
    <t>SVEUKUPNO RASHODI</t>
  </si>
  <si>
    <t>Oznaka - naziv</t>
  </si>
  <si>
    <t>PREDSJEDNIK UPRAVNOG VIJEĆA</t>
  </si>
  <si>
    <t>Ivan Vidaković, mag.iur.</t>
  </si>
  <si>
    <t>I. OPĆI DIO - 2. IZMJENE I DOPUNE FINANCIJSKOG PLANA ZA 2024. GODINU</t>
  </si>
  <si>
    <t>PRIHODI I RASHODI PREMA EKONOMSKOJ KLASIFIKACIJI</t>
  </si>
  <si>
    <t>THALASSOTHERAPIA OPATIJA - SPECIJALNA BOLNICA ZA MEDICINSKU REHABILITACIJU BOLESTI SRCA, PLUĆA I REUMATIZMA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</si>
</sst>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4" fontId="22" fillId="33" borderId="10" xfId="0" applyNumberFormat="1" applyFont="1" applyFill="1" applyBorder="1" applyAlignment="1">
      <alignment horizontal="righ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43" fontId="21" fillId="33" borderId="10" xfId="42" applyFont="1" applyFill="1" applyBorder="1" applyAlignment="1">
      <alignment horizontal="right" wrapText="1" indent="1"/>
    </xf>
    <xf numFmtId="4" fontId="18" fillId="0" borderId="0" xfId="0" applyNumberFormat="1" applyFont="1" applyAlignment="1">
      <alignment horizontal="left" indent="1"/>
    </xf>
    <xf numFmtId="0" fontId="18" fillId="0" borderId="0" xfId="0" applyFont="1" applyAlignment="1">
      <alignment horizontal="left" wrapText="1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21" fillId="33" borderId="11" xfId="0" applyFont="1" applyFill="1" applyBorder="1" applyAlignment="1">
      <alignment horizontal="left" wrapText="1" indent="1"/>
    </xf>
    <xf numFmtId="0" fontId="22" fillId="33" borderId="11" xfId="0" applyFont="1" applyFill="1" applyBorder="1" applyAlignment="1">
      <alignment horizontal="left" wrapText="1" indent="1"/>
    </xf>
    <xf numFmtId="0" fontId="22" fillId="33" borderId="13" xfId="0" applyFont="1" applyFill="1" applyBorder="1" applyAlignment="1">
      <alignment horizontal="left" wrapText="1" indent="1"/>
    </xf>
    <xf numFmtId="4" fontId="22" fillId="33" borderId="14" xfId="0" applyNumberFormat="1" applyFont="1" applyFill="1" applyBorder="1" applyAlignment="1">
      <alignment horizontal="right" wrapText="1" indent="1"/>
    </xf>
    <xf numFmtId="2" fontId="22" fillId="33" borderId="12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 indent="1"/>
    </xf>
    <xf numFmtId="0" fontId="20" fillId="0" borderId="18" xfId="0" applyFont="1" applyBorder="1" applyAlignment="1">
      <alignment horizontal="center" vertical="center" wrapText="1" indent="1"/>
    </xf>
    <xf numFmtId="0" fontId="21" fillId="33" borderId="19" xfId="0" applyFont="1" applyFill="1" applyBorder="1" applyAlignment="1">
      <alignment horizontal="left" wrapText="1" indent="1"/>
    </xf>
    <xf numFmtId="0" fontId="21" fillId="33" borderId="20" xfId="0" applyFont="1" applyFill="1" applyBorder="1" applyAlignment="1">
      <alignment horizontal="left" wrapText="1" indent="1"/>
    </xf>
    <xf numFmtId="0" fontId="21" fillId="33" borderId="21" xfId="0" applyFont="1" applyFill="1" applyBorder="1" applyAlignment="1">
      <alignment horizontal="left" wrapText="1" indent="1"/>
    </xf>
    <xf numFmtId="2" fontId="22" fillId="33" borderId="15" xfId="0" applyNumberFormat="1" applyFont="1" applyFill="1" applyBorder="1" applyAlignment="1">
      <alignment horizontal="right" wrapText="1" indent="1"/>
    </xf>
    <xf numFmtId="0" fontId="23" fillId="0" borderId="0" xfId="0" applyFont="1" applyAlignment="1">
      <alignment horizontal="left" indent="1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4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I12" sqref="I12"/>
    </sheetView>
  </sheetViews>
  <sheetFormatPr defaultRowHeight="11.25"/>
  <cols>
    <col min="1" max="1" width="59.85546875" style="1" customWidth="1"/>
    <col min="2" max="2" width="14.140625" style="1" bestFit="1" customWidth="1"/>
    <col min="3" max="3" width="19.7109375" style="1" bestFit="1" customWidth="1"/>
    <col min="4" max="4" width="14.140625" style="1" bestFit="1" customWidth="1"/>
    <col min="5" max="5" width="10.85546875" style="1" bestFit="1" customWidth="1"/>
    <col min="6" max="6" width="9.140625" style="10"/>
    <col min="7" max="16384" width="9.140625" style="1"/>
  </cols>
  <sheetData>
    <row r="1" spans="1:6" ht="12.95" customHeight="1">
      <c r="A1" s="23" t="s">
        <v>26</v>
      </c>
      <c r="B1" s="23"/>
      <c r="C1" s="23"/>
      <c r="D1" s="23"/>
      <c r="E1" s="23"/>
    </row>
    <row r="2" spans="1:6" ht="12.95" customHeight="1">
      <c r="A2" s="23" t="s">
        <v>4</v>
      </c>
      <c r="B2" s="23"/>
      <c r="C2" s="23"/>
      <c r="D2" s="23"/>
      <c r="E2" s="23"/>
    </row>
    <row r="3" spans="1:6" ht="12.95" customHeight="1">
      <c r="A3" s="23" t="s">
        <v>27</v>
      </c>
      <c r="B3" s="23"/>
      <c r="C3" s="23"/>
      <c r="D3" s="23"/>
      <c r="E3" s="23"/>
    </row>
    <row r="4" spans="1:6" ht="12.95" customHeight="1">
      <c r="A4" s="23" t="s">
        <v>28</v>
      </c>
      <c r="B4" s="23"/>
      <c r="C4" s="23"/>
      <c r="D4" s="23"/>
      <c r="E4" s="23"/>
    </row>
    <row r="5" spans="1:6" ht="12.95" customHeight="1" thickBot="1">
      <c r="A5" s="23"/>
      <c r="B5" s="23"/>
      <c r="C5" s="23"/>
      <c r="D5" s="23"/>
      <c r="E5" s="23"/>
    </row>
    <row r="6" spans="1:6" s="2" customFormat="1" ht="26.25" thickBot="1">
      <c r="A6" s="16" t="s">
        <v>23</v>
      </c>
      <c r="B6" s="17" t="s">
        <v>0</v>
      </c>
      <c r="C6" s="17" t="s">
        <v>1</v>
      </c>
      <c r="D6" s="17" t="s">
        <v>2</v>
      </c>
      <c r="E6" s="18" t="s">
        <v>3</v>
      </c>
      <c r="F6" s="9"/>
    </row>
    <row r="7" spans="1:6" s="3" customFormat="1" ht="12.75" customHeight="1">
      <c r="A7" s="19" t="s">
        <v>4</v>
      </c>
      <c r="B7" s="20"/>
      <c r="C7" s="20"/>
      <c r="D7" s="20"/>
      <c r="E7" s="21"/>
      <c r="F7" s="9"/>
    </row>
    <row r="8" spans="1:6" s="3" customFormat="1">
      <c r="A8" s="12" t="s">
        <v>5</v>
      </c>
      <c r="B8" s="4">
        <f>B9+B10+B11+B12+B13+B14</f>
        <v>14296080</v>
      </c>
      <c r="C8" s="4">
        <f>C9+C10+C11+C12+C13+C14</f>
        <v>821320</v>
      </c>
      <c r="D8" s="4">
        <f>D9+D10+D11+D12+D13+D14</f>
        <v>15117400</v>
      </c>
      <c r="E8" s="15">
        <f>D8/B8*100</f>
        <v>105.74507137620944</v>
      </c>
      <c r="F8" s="9"/>
    </row>
    <row r="9" spans="1:6" s="3" customFormat="1" ht="25.5">
      <c r="A9" s="11" t="s">
        <v>6</v>
      </c>
      <c r="B9" s="5">
        <v>77000</v>
      </c>
      <c r="C9" s="5">
        <f>D9-B9</f>
        <v>0</v>
      </c>
      <c r="D9" s="5">
        <v>77000</v>
      </c>
      <c r="E9" s="15">
        <f t="shared" ref="E9:E25" si="0">D9/B9*100</f>
        <v>100</v>
      </c>
      <c r="F9" s="9"/>
    </row>
    <row r="10" spans="1:6" s="3" customFormat="1" ht="12.75">
      <c r="A10" s="11" t="s">
        <v>7</v>
      </c>
      <c r="B10" s="6">
        <v>900</v>
      </c>
      <c r="C10" s="5">
        <f t="shared" ref="C10:C14" si="1">D10-B10</f>
        <v>0</v>
      </c>
      <c r="D10" s="6">
        <v>900</v>
      </c>
      <c r="E10" s="15">
        <f t="shared" si="0"/>
        <v>100</v>
      </c>
      <c r="F10" s="9"/>
    </row>
    <row r="11" spans="1:6" s="3" customFormat="1" ht="25.5">
      <c r="A11" s="11" t="s">
        <v>8</v>
      </c>
      <c r="B11" s="5">
        <v>1863800</v>
      </c>
      <c r="C11" s="5">
        <f t="shared" si="1"/>
        <v>162700</v>
      </c>
      <c r="D11" s="5">
        <v>2026500</v>
      </c>
      <c r="E11" s="15">
        <f t="shared" si="0"/>
        <v>108.72947741173947</v>
      </c>
      <c r="F11" s="9"/>
    </row>
    <row r="12" spans="1:6" s="3" customFormat="1" ht="25.5">
      <c r="A12" s="11" t="s">
        <v>9</v>
      </c>
      <c r="B12" s="5">
        <v>2528500</v>
      </c>
      <c r="C12" s="5">
        <f t="shared" si="1"/>
        <v>-350000</v>
      </c>
      <c r="D12" s="5">
        <v>2178500</v>
      </c>
      <c r="E12" s="15">
        <f t="shared" si="0"/>
        <v>86.157801067826782</v>
      </c>
      <c r="F12" s="9"/>
    </row>
    <row r="13" spans="1:6" s="3" customFormat="1" ht="25.5">
      <c r="A13" s="11" t="s">
        <v>10</v>
      </c>
      <c r="B13" s="5">
        <v>9795880</v>
      </c>
      <c r="C13" s="5">
        <f t="shared" si="1"/>
        <v>1008620</v>
      </c>
      <c r="D13" s="5">
        <v>10804500</v>
      </c>
      <c r="E13" s="15">
        <f t="shared" si="0"/>
        <v>110.29636949411386</v>
      </c>
      <c r="F13" s="9"/>
    </row>
    <row r="14" spans="1:6" s="3" customFormat="1" ht="12.75">
      <c r="A14" s="11" t="s">
        <v>11</v>
      </c>
      <c r="B14" s="5">
        <v>30000</v>
      </c>
      <c r="C14" s="5">
        <f t="shared" si="1"/>
        <v>0</v>
      </c>
      <c r="D14" s="5">
        <v>30000</v>
      </c>
      <c r="E14" s="15">
        <f t="shared" si="0"/>
        <v>100</v>
      </c>
      <c r="F14" s="9"/>
    </row>
    <row r="15" spans="1:6" s="3" customFormat="1">
      <c r="A15" s="12" t="s">
        <v>12</v>
      </c>
      <c r="B15" s="4">
        <f>B8</f>
        <v>14296080</v>
      </c>
      <c r="C15" s="4">
        <f>C8</f>
        <v>821320</v>
      </c>
      <c r="D15" s="4">
        <f>D8</f>
        <v>15117400</v>
      </c>
      <c r="E15" s="15">
        <f t="shared" si="0"/>
        <v>105.74507137620944</v>
      </c>
      <c r="F15" s="9"/>
    </row>
    <row r="16" spans="1:6" s="3" customFormat="1">
      <c r="A16" s="12" t="s">
        <v>13</v>
      </c>
      <c r="B16" s="4">
        <f>B17+B18+B19+B20</f>
        <v>13613940.379999999</v>
      </c>
      <c r="C16" s="4">
        <f>C17+C18+C19+C20</f>
        <v>923583.91999999993</v>
      </c>
      <c r="D16" s="4">
        <f>D17+D18+D19+D20</f>
        <v>14537524.300000001</v>
      </c>
      <c r="E16" s="15">
        <f t="shared" si="0"/>
        <v>106.78410433879102</v>
      </c>
      <c r="F16" s="9"/>
    </row>
    <row r="17" spans="1:6" s="3" customFormat="1" ht="12.75">
      <c r="A17" s="11" t="s">
        <v>14</v>
      </c>
      <c r="B17" s="5">
        <v>8700100</v>
      </c>
      <c r="C17" s="5">
        <f>D17-B17</f>
        <v>790000</v>
      </c>
      <c r="D17" s="5">
        <v>9490100</v>
      </c>
      <c r="E17" s="15">
        <f t="shared" si="0"/>
        <v>109.08035539821381</v>
      </c>
      <c r="F17" s="9"/>
    </row>
    <row r="18" spans="1:6" s="3" customFormat="1" ht="12.75">
      <c r="A18" s="11" t="s">
        <v>15</v>
      </c>
      <c r="B18" s="5">
        <v>4855600.38</v>
      </c>
      <c r="C18" s="5">
        <f t="shared" ref="C18:C20" si="2">D18-B18</f>
        <v>133583.91999999993</v>
      </c>
      <c r="D18" s="5">
        <v>4989184.3</v>
      </c>
      <c r="E18" s="15">
        <f t="shared" si="0"/>
        <v>102.75113084985794</v>
      </c>
      <c r="F18" s="9"/>
    </row>
    <row r="19" spans="1:6" s="3" customFormat="1" ht="12.75">
      <c r="A19" s="11" t="s">
        <v>16</v>
      </c>
      <c r="B19" s="5">
        <v>48240</v>
      </c>
      <c r="C19" s="5">
        <f t="shared" si="2"/>
        <v>0</v>
      </c>
      <c r="D19" s="5">
        <v>48240</v>
      </c>
      <c r="E19" s="15">
        <f t="shared" si="0"/>
        <v>100</v>
      </c>
      <c r="F19" s="9"/>
    </row>
    <row r="20" spans="1:6" s="3" customFormat="1" ht="12.75">
      <c r="A20" s="11" t="s">
        <v>17</v>
      </c>
      <c r="B20" s="5">
        <v>10000</v>
      </c>
      <c r="C20" s="5">
        <f t="shared" si="2"/>
        <v>0</v>
      </c>
      <c r="D20" s="5">
        <v>10000</v>
      </c>
      <c r="E20" s="15">
        <f t="shared" si="0"/>
        <v>100</v>
      </c>
      <c r="F20" s="9"/>
    </row>
    <row r="21" spans="1:6" s="3" customFormat="1">
      <c r="A21" s="12" t="s">
        <v>18</v>
      </c>
      <c r="B21" s="4">
        <f>B22+B23+B24</f>
        <v>2777060</v>
      </c>
      <c r="C21" s="4">
        <f>C22+C23+C24</f>
        <v>-33836</v>
      </c>
      <c r="D21" s="4">
        <f>D22+D23+D24</f>
        <v>2743224</v>
      </c>
      <c r="E21" s="15">
        <f t="shared" si="0"/>
        <v>98.781589162639634</v>
      </c>
      <c r="F21" s="9"/>
    </row>
    <row r="22" spans="1:6" s="3" customFormat="1" ht="12.75">
      <c r="A22" s="11" t="s">
        <v>19</v>
      </c>
      <c r="B22" s="5">
        <v>14000</v>
      </c>
      <c r="C22" s="5">
        <f>D22-B22</f>
        <v>0</v>
      </c>
      <c r="D22" s="5">
        <v>14000</v>
      </c>
      <c r="E22" s="15">
        <f t="shared" si="0"/>
        <v>100</v>
      </c>
      <c r="F22" s="9"/>
    </row>
    <row r="23" spans="1:6" s="3" customFormat="1" ht="12.75">
      <c r="A23" s="11" t="s">
        <v>20</v>
      </c>
      <c r="B23" s="5">
        <v>2733136</v>
      </c>
      <c r="C23" s="5">
        <f t="shared" ref="C23:C24" si="3">D23-B23</f>
        <v>-148836</v>
      </c>
      <c r="D23" s="5">
        <v>2584300</v>
      </c>
      <c r="E23" s="15">
        <f t="shared" si="0"/>
        <v>94.55438734113487</v>
      </c>
      <c r="F23" s="9"/>
    </row>
    <row r="24" spans="1:6" s="3" customFormat="1" ht="12.75">
      <c r="A24" s="11" t="s">
        <v>21</v>
      </c>
      <c r="B24" s="6">
        <v>29924</v>
      </c>
      <c r="C24" s="5">
        <f t="shared" si="3"/>
        <v>115000</v>
      </c>
      <c r="D24" s="6">
        <v>144924</v>
      </c>
      <c r="E24" s="15">
        <f t="shared" si="0"/>
        <v>484.30691084079672</v>
      </c>
      <c r="F24" s="9"/>
    </row>
    <row r="25" spans="1:6" s="3" customFormat="1" ht="12" thickBot="1">
      <c r="A25" s="13" t="s">
        <v>22</v>
      </c>
      <c r="B25" s="14">
        <f>B16+B21</f>
        <v>16391000.379999999</v>
      </c>
      <c r="C25" s="14">
        <f>C16+C21</f>
        <v>889747.91999999993</v>
      </c>
      <c r="D25" s="14">
        <f>D16+D21</f>
        <v>17280748.300000001</v>
      </c>
      <c r="E25" s="22">
        <f t="shared" si="0"/>
        <v>105.42827099855148</v>
      </c>
      <c r="F25" s="9"/>
    </row>
    <row r="27" spans="1:6">
      <c r="C27" s="1" t="s">
        <v>24</v>
      </c>
    </row>
    <row r="29" spans="1:6">
      <c r="C29" s="1" t="s">
        <v>25</v>
      </c>
    </row>
    <row r="30" spans="1:6">
      <c r="B30" s="7"/>
      <c r="C30" s="7"/>
      <c r="D30" s="7"/>
    </row>
    <row r="33" spans="3:3">
      <c r="C33" s="7"/>
    </row>
    <row r="35" spans="3:3">
      <c r="C35" s="8"/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2024. GODINU</dc:title>
  <dc:creator>Cristina Radioni-Samsa</dc:creator>
  <cp:lastModifiedBy>csamsa</cp:lastModifiedBy>
  <cp:lastPrinted>2024-11-29T11:08:17Z</cp:lastPrinted>
  <dcterms:created xsi:type="dcterms:W3CDTF">2024-11-29T08:55:35Z</dcterms:created>
  <dcterms:modified xsi:type="dcterms:W3CDTF">2024-11-29T12:43:23Z</dcterms:modified>
</cp:coreProperties>
</file>